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bus.gov.ru'!$A$1:$BZ$3</definedName>
  </definedNames>
  <calcPr/>
</workbook>
</file>

<file path=xl/sharedStrings.xml><?xml version="1.0" encoding="utf-8"?>
<sst xmlns="http://schemas.openxmlformats.org/spreadsheetml/2006/main" count="174" uniqueCount="74">
  <si>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</si>
  <si>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</si>
  <si>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</si>
  <si>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</si>
  <si>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</si>
  <si>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</si>
  <si>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</si>
  <si>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</si>
  <si>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</si>
  <si>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</si>
  <si>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</si>
  <si>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</si>
  <si>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</si>
  <si>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</si>
  <si>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</si>
  <si>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</si>
  <si>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</si>
  <si>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</si>
  <si>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</si>
  <si>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</si>
  <si>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</si>
  <si>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</si>
  <si>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</si>
  <si>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2287006823</t>
  </si>
  <si>
    <t>Целинный район</t>
  </si>
  <si>
    <t>ДОУ</t>
  </si>
  <si>
    <t>МБДОУ "Целинный детский сад "Светлячок"</t>
  </si>
  <si>
    <t>61</t>
  </si>
  <si>
    <t>В наличии и функционируют более трёх дистанционных способов взаимодействия</t>
  </si>
  <si>
    <t/>
  </si>
  <si>
    <t>100</t>
  </si>
  <si>
    <t>47</t>
  </si>
  <si>
    <t>25</t>
  </si>
  <si>
    <t>26</t>
  </si>
  <si>
    <t>Наличие пяти и более комфортных условий для предоставления услуг</t>
  </si>
  <si>
    <t>58</t>
  </si>
  <si>
    <t>Количество условий доступности организации для инвалидов (от одного до четырех)</t>
  </si>
  <si>
    <t>80</t>
  </si>
  <si>
    <t>Количество условий доступности, позволяющих инвалидам получать услуги наравне с другими (от одного до четырех)</t>
  </si>
  <si>
    <t>3</t>
  </si>
  <si>
    <t>60</t>
  </si>
  <si>
    <t>35</t>
  </si>
  <si>
    <t>2287004287</t>
  </si>
  <si>
    <t>МБДОУ "Целинный детский сад "Теремок"</t>
  </si>
  <si>
    <t>49</t>
  </si>
  <si>
    <t>39</t>
  </si>
  <si>
    <t>20</t>
  </si>
  <si>
    <t>Наличие пяти и более условий доступности для инвалидов</t>
  </si>
  <si>
    <t>41</t>
  </si>
  <si>
    <t>48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</si>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</sst>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135.0</v>
      </c>
      <c r="F2" s="11" t="s">
        <v>27</v>
      </c>
      <c r="G2" s="12">
        <v>0.45185185185185184</v>
      </c>
      <c r="H2" s="3" t="s">
        <v>26</v>
      </c>
      <c r="I2" s="11">
        <v>15.0</v>
      </c>
      <c r="J2" s="2">
        <v>15.0</v>
      </c>
      <c r="K2" s="3" t="s">
        <v>26</v>
      </c>
      <c r="L2" s="11">
        <v>37.0</v>
      </c>
      <c r="M2" s="13">
        <v>53.0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4.0</v>
      </c>
      <c r="AH2" s="2" t="s">
        <v>37</v>
      </c>
      <c r="AI2" s="3" t="s">
        <v>26</v>
      </c>
      <c r="AJ2" s="3" t="s">
        <v>38</v>
      </c>
      <c r="AK2" s="2">
        <v>4.0</v>
      </c>
      <c r="AL2" s="2" t="s">
        <v>37</v>
      </c>
      <c r="AM2" s="3" t="s">
        <v>26</v>
      </c>
      <c r="AN2" s="2" t="s">
        <v>39</v>
      </c>
      <c r="AO2" s="2" t="s">
        <v>39</v>
      </c>
      <c r="AP2" s="3" t="s">
        <v>26</v>
      </c>
      <c r="AQ2" s="2" t="s">
        <v>27</v>
      </c>
      <c r="AR2" s="2" t="s">
        <v>27</v>
      </c>
      <c r="AS2" s="3" t="s">
        <v>26</v>
      </c>
      <c r="AT2" s="2" t="s">
        <v>40</v>
      </c>
      <c r="AU2" s="2" t="s">
        <v>27</v>
      </c>
      <c r="AV2" s="3" t="s">
        <v>26</v>
      </c>
      <c r="AW2" s="2" t="s">
        <v>41</v>
      </c>
      <c r="AX2" s="2" t="s">
        <v>41</v>
      </c>
      <c r="AY2" s="3" t="s">
        <v>26</v>
      </c>
      <c r="AZ2" s="2" t="s">
        <v>40</v>
      </c>
      <c r="BA2" s="2" t="s">
        <v>27</v>
      </c>
      <c r="BB2" s="3" t="s">
        <v>26</v>
      </c>
      <c r="BC2" s="2" t="s">
        <v>40</v>
      </c>
      <c r="BD2" s="2" t="s">
        <v>27</v>
      </c>
      <c r="BE2" s="3" t="s">
        <v>26</v>
      </c>
      <c r="BF2" s="2" t="s">
        <v>27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3" t="s">
        <v>42</v>
      </c>
      <c r="B3" s="3" t="s">
        <v>24</v>
      </c>
      <c r="C3" s="10" t="s">
        <v>25</v>
      </c>
      <c r="D3" s="3" t="s">
        <v>43</v>
      </c>
      <c r="E3" s="11">
        <v>89.0</v>
      </c>
      <c r="F3" s="11" t="s">
        <v>44</v>
      </c>
      <c r="G3" s="12">
        <v>0.550561797752809</v>
      </c>
      <c r="H3" s="3" t="s">
        <v>43</v>
      </c>
      <c r="I3" s="11">
        <v>15.0</v>
      </c>
      <c r="J3" s="2">
        <v>15.0</v>
      </c>
      <c r="K3" s="3" t="s">
        <v>43</v>
      </c>
      <c r="L3" s="14">
        <v>41.0</v>
      </c>
      <c r="M3" s="13">
        <v>53.0</v>
      </c>
      <c r="N3" s="3" t="s">
        <v>43</v>
      </c>
      <c r="O3" s="3" t="s">
        <v>28</v>
      </c>
      <c r="P3" s="2" t="s">
        <v>29</v>
      </c>
      <c r="Q3" s="2" t="s">
        <v>30</v>
      </c>
      <c r="R3" s="3" t="s">
        <v>43</v>
      </c>
      <c r="S3" s="2" t="s">
        <v>31</v>
      </c>
      <c r="T3" s="2" t="s">
        <v>31</v>
      </c>
      <c r="U3" s="3" t="s">
        <v>43</v>
      </c>
      <c r="V3" s="2" t="s">
        <v>45</v>
      </c>
      <c r="W3" s="2" t="s">
        <v>45</v>
      </c>
      <c r="X3" s="3" t="s">
        <v>43</v>
      </c>
      <c r="Y3" s="3" t="s">
        <v>34</v>
      </c>
      <c r="Z3" s="2"/>
      <c r="AA3" s="2" t="s">
        <v>30</v>
      </c>
      <c r="AB3" s="3" t="s">
        <v>43</v>
      </c>
      <c r="AC3" s="2" t="s">
        <v>44</v>
      </c>
      <c r="AD3" s="2" t="s">
        <v>44</v>
      </c>
      <c r="AE3" s="3" t="s">
        <v>43</v>
      </c>
      <c r="AF3" s="3" t="s">
        <v>36</v>
      </c>
      <c r="AG3" s="2">
        <v>1.0</v>
      </c>
      <c r="AH3" s="2" t="s">
        <v>46</v>
      </c>
      <c r="AI3" s="3" t="s">
        <v>43</v>
      </c>
      <c r="AJ3" s="3" t="s">
        <v>47</v>
      </c>
      <c r="AK3" s="2" t="s">
        <v>29</v>
      </c>
      <c r="AL3" s="2" t="s">
        <v>30</v>
      </c>
      <c r="AM3" s="3" t="s">
        <v>43</v>
      </c>
      <c r="AN3" s="2">
        <v>1.0</v>
      </c>
      <c r="AO3" s="2">
        <v>1.0</v>
      </c>
      <c r="AP3" s="3" t="s">
        <v>43</v>
      </c>
      <c r="AQ3" s="2" t="s">
        <v>44</v>
      </c>
      <c r="AR3" s="2" t="s">
        <v>44</v>
      </c>
      <c r="AS3" s="3" t="s">
        <v>43</v>
      </c>
      <c r="AT3" s="2" t="s">
        <v>44</v>
      </c>
      <c r="AU3" s="2" t="s">
        <v>44</v>
      </c>
      <c r="AV3" s="3" t="s">
        <v>43</v>
      </c>
      <c r="AW3" s="2" t="s">
        <v>48</v>
      </c>
      <c r="AX3" s="2" t="s">
        <v>48</v>
      </c>
      <c r="AY3" s="3" t="s">
        <v>43</v>
      </c>
      <c r="AZ3" s="2" t="s">
        <v>44</v>
      </c>
      <c r="BA3" s="2" t="s">
        <v>44</v>
      </c>
      <c r="BB3" s="3" t="s">
        <v>43</v>
      </c>
      <c r="BC3" s="2" t="s">
        <v>44</v>
      </c>
      <c r="BD3" s="2" t="s">
        <v>44</v>
      </c>
      <c r="BE3" s="3" t="s">
        <v>43</v>
      </c>
      <c r="BF3" s="2" t="s">
        <v>49</v>
      </c>
      <c r="BG3" s="2" t="s">
        <v>44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15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15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15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15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5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5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5"/>
      <c r="B189" s="1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5"/>
      <c r="B190" s="1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5"/>
      <c r="B191" s="1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5"/>
      <c r="B192" s="1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5"/>
      <c r="B193" s="1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5"/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5"/>
      <c r="B195" s="1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5"/>
      <c r="B196" s="1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5"/>
      <c r="B197" s="1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5"/>
      <c r="B198" s="1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5"/>
      <c r="B199" s="1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</sheetData>
  <autoFilter ref="$A$1:$BZ$3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6" t="s">
        <v>50</v>
      </c>
      <c r="B1" s="17" t="s">
        <v>51</v>
      </c>
      <c r="C1" s="17" t="s">
        <v>52</v>
      </c>
      <c r="D1" s="17" t="s">
        <v>53</v>
      </c>
      <c r="E1" s="17" t="s">
        <v>54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18" t="s">
        <v>55</v>
      </c>
      <c r="B2" s="19">
        <v>30.0</v>
      </c>
      <c r="C2" s="19">
        <v>30.0</v>
      </c>
      <c r="D2" s="19">
        <v>40.0</v>
      </c>
      <c r="E2" s="20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"Целинный детский сад "Светлячок"</v>
      </c>
      <c r="B3" s="21">
        <f>IFERROR(((('Данные для ввода на bus.gov.ru'!I2+'Данные для ввода на bus.gov.ru'!L2)/('Данные для ввода на bus.gov.ru'!J2+'Данные для ввода на bus.gov.ru'!M2))*100)*0.3,"")</f>
        <v>22.94117647</v>
      </c>
      <c r="C3" s="19">
        <f>'Данные для ввода на bus.gov.ru'!Q2*0.3</f>
        <v>30</v>
      </c>
      <c r="D3" s="21">
        <f>((('Данные для ввода на bus.gov.ru'!S2+'Данные для ввода на bus.gov.ru'!V2)/('Данные для ввода на bus.gov.ru'!T2+'Данные для ввода на bus.gov.ru'!W2))*100)*0.4</f>
        <v>39.45205479</v>
      </c>
      <c r="E3" s="22">
        <f t="shared" ref="E3:E4" si="1">B3+C3+D3</f>
        <v>92.39323127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A4" s="3" t="str">
        <f>'Данные для ввода на bus.gov.ru'!D3</f>
        <v>МБДОУ "Целинный детский сад "Теремок"</v>
      </c>
      <c r="B4" s="21">
        <f>IFERROR(((('Данные для ввода на bus.gov.ru'!I3+'Данные для ввода на bus.gov.ru'!L3)/('Данные для ввода на bus.gov.ru'!J3+'Данные для ввода на bus.gov.ru'!M3))*100)*0.3,"")</f>
        <v>24.70588235</v>
      </c>
      <c r="C4" s="19">
        <f>'Данные для ввода на bus.gov.ru'!Q3*0.3</f>
        <v>30</v>
      </c>
      <c r="D4" s="21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22">
        <f t="shared" si="1"/>
        <v>94.70588235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6" t="s">
        <v>50</v>
      </c>
      <c r="B1" s="17" t="s">
        <v>56</v>
      </c>
      <c r="C1" s="17" t="s">
        <v>57</v>
      </c>
      <c r="D1" s="17" t="s">
        <v>54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5"/>
      <c r="Z1" s="15"/>
    </row>
    <row r="2" ht="12.75" customHeight="1">
      <c r="A2" s="23" t="s">
        <v>55</v>
      </c>
      <c r="B2" s="24">
        <v>50.0</v>
      </c>
      <c r="C2" s="24">
        <v>50.0</v>
      </c>
      <c r="D2" s="24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/>
      <c r="Z2" s="15"/>
    </row>
    <row r="3" ht="12.75" customHeight="1">
      <c r="A3" s="3" t="str">
        <f>'Данные для ввода на bus.gov.ru'!D2</f>
        <v>МБДОУ "Целинный детский сад "Светлячок"</v>
      </c>
      <c r="B3" s="2">
        <f>'Данные для ввода на bus.gov.ru'!AA2*0.5</f>
        <v>50</v>
      </c>
      <c r="C3" s="25">
        <f>(('Данные для ввода на bus.gov.ru'!AC2/'Данные для ввода на bus.gov.ru'!AD2)*100)*0.5</f>
        <v>47.54098361</v>
      </c>
      <c r="D3" s="25">
        <f t="shared" ref="D3:D4" si="1">B3+C3</f>
        <v>97.54098361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15"/>
    </row>
    <row r="4" ht="12.75" customHeight="1">
      <c r="A4" s="3" t="str">
        <f>'Данные для ввода на bus.gov.ru'!D3</f>
        <v>МБДОУ "Целинный детский сад "Теремок"</v>
      </c>
      <c r="B4" s="2">
        <f>'Данные для ввода на bus.gov.ru'!AA3*0.5</f>
        <v>50</v>
      </c>
      <c r="C4" s="25">
        <f>(('Данные для ввода на bus.gov.ru'!AC3/'Данные для ввода на bus.gov.ru'!AD3)*100)*0.5</f>
        <v>50</v>
      </c>
      <c r="D4" s="25">
        <f t="shared" si="1"/>
        <v>100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5"/>
      <c r="Z4" s="15"/>
    </row>
    <row r="5" ht="12.75" customHeight="1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5"/>
      <c r="Z5" s="15"/>
    </row>
    <row r="6" ht="12.75" customHeight="1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5"/>
      <c r="Z6" s="15"/>
    </row>
    <row r="7" ht="12.75" customHeight="1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5"/>
      <c r="Z7" s="15"/>
    </row>
    <row r="8" ht="12.75" customHeight="1"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5"/>
      <c r="Z8" s="15"/>
    </row>
    <row r="9" ht="12.7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5"/>
      <c r="Z9" s="15"/>
    </row>
    <row r="10" ht="12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5"/>
      <c r="Z10" s="15"/>
    </row>
    <row r="11" ht="12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5"/>
      <c r="Z11" s="15"/>
    </row>
    <row r="12" ht="12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5"/>
      <c r="Z12" s="15"/>
    </row>
    <row r="13" ht="12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5"/>
      <c r="Z13" s="15"/>
    </row>
    <row r="14" ht="12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5"/>
      <c r="Z14" s="15"/>
    </row>
    <row r="15" ht="12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"/>
      <c r="Z15" s="15"/>
    </row>
    <row r="16" ht="12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"/>
      <c r="Z16" s="15"/>
    </row>
    <row r="17" ht="12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5"/>
      <c r="Z17" s="15"/>
    </row>
    <row r="18" ht="12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5"/>
      <c r="Z18" s="15"/>
    </row>
    <row r="19" ht="12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5"/>
      <c r="Z19" s="15"/>
    </row>
    <row r="20" ht="12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5"/>
      <c r="Z20" s="15"/>
    </row>
    <row r="21" ht="12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15"/>
    </row>
    <row r="22" ht="12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"/>
      <c r="Z22" s="15"/>
    </row>
    <row r="23" ht="12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"/>
      <c r="Z23" s="15"/>
    </row>
    <row r="24" ht="12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5"/>
      <c r="Z24" s="15"/>
    </row>
    <row r="25" ht="12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5"/>
      <c r="Z25" s="15"/>
    </row>
    <row r="26" ht="12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5"/>
      <c r="Z26" s="15"/>
    </row>
    <row r="27" ht="12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5"/>
      <c r="Z27" s="15"/>
    </row>
    <row r="28" ht="12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5"/>
      <c r="Z28" s="15"/>
    </row>
    <row r="29" ht="12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5"/>
      <c r="Z29" s="15"/>
    </row>
    <row r="30" ht="12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5"/>
      <c r="Z30" s="15"/>
    </row>
    <row r="31" ht="12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/>
      <c r="Z31" s="15"/>
    </row>
    <row r="32" ht="12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5"/>
      <c r="Z32" s="15"/>
    </row>
    <row r="33" ht="12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5"/>
      <c r="Z33" s="15"/>
    </row>
    <row r="34" ht="12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5"/>
      <c r="Z34" s="15"/>
    </row>
    <row r="35" ht="12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5"/>
      <c r="Z35" s="15"/>
    </row>
    <row r="36" ht="12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5"/>
      <c r="Z36" s="15"/>
    </row>
    <row r="37" ht="12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5"/>
      <c r="Z37" s="15"/>
    </row>
    <row r="38" ht="12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5"/>
      <c r="Z38" s="15"/>
    </row>
    <row r="39" ht="12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5"/>
      <c r="Z39" s="15"/>
    </row>
    <row r="40" ht="12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5"/>
      <c r="Z40" s="15"/>
    </row>
    <row r="41" ht="12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5"/>
      <c r="Z41" s="15"/>
    </row>
    <row r="42" ht="12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/>
      <c r="Z42" s="15"/>
    </row>
    <row r="43" ht="12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/>
      <c r="Z43" s="15"/>
    </row>
    <row r="44" ht="12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5"/>
      <c r="Z44" s="15"/>
    </row>
    <row r="45" ht="12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/>
      <c r="Z45" s="15"/>
    </row>
    <row r="46" ht="12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5"/>
      <c r="Z46" s="15"/>
    </row>
    <row r="47" ht="12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5"/>
      <c r="Z47" s="15"/>
    </row>
    <row r="48" ht="12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5"/>
      <c r="Z48" s="15"/>
    </row>
    <row r="49" ht="12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5"/>
      <c r="Z49" s="15"/>
    </row>
    <row r="50" ht="12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5"/>
      <c r="Z50" s="15"/>
    </row>
    <row r="51" ht="12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5"/>
      <c r="Z51" s="15"/>
    </row>
    <row r="52" ht="12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5"/>
      <c r="Z52" s="15"/>
    </row>
    <row r="53" ht="12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5"/>
      <c r="Z53" s="15"/>
    </row>
    <row r="54" ht="12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5"/>
      <c r="Z54" s="15"/>
    </row>
    <row r="55" ht="12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5"/>
      <c r="Z55" s="15"/>
    </row>
    <row r="56" ht="12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5"/>
      <c r="Z56" s="15"/>
    </row>
    <row r="57" ht="12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5"/>
      <c r="Z57" s="15"/>
    </row>
    <row r="58" ht="12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5"/>
      <c r="Z58" s="15"/>
    </row>
    <row r="59" ht="12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5"/>
      <c r="Z59" s="15"/>
    </row>
    <row r="60" ht="12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5"/>
      <c r="Z60" s="15"/>
    </row>
    <row r="61" ht="12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5"/>
      <c r="Z61" s="15"/>
    </row>
    <row r="62" ht="12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5"/>
      <c r="Z62" s="15"/>
    </row>
    <row r="63" ht="12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5"/>
      <c r="Z63" s="15"/>
    </row>
    <row r="64" ht="12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5"/>
      <c r="Z64" s="15"/>
    </row>
    <row r="65" ht="12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5"/>
      <c r="Z65" s="15"/>
    </row>
    <row r="66" ht="12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5"/>
      <c r="Z66" s="15"/>
    </row>
    <row r="67" ht="12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5"/>
      <c r="Z67" s="15"/>
    </row>
    <row r="68" ht="12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5"/>
      <c r="Z68" s="15"/>
    </row>
    <row r="69" ht="12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5"/>
      <c r="Z69" s="15"/>
    </row>
    <row r="70" ht="12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5"/>
      <c r="Z70" s="15"/>
    </row>
    <row r="71" ht="12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5"/>
      <c r="Z71" s="15"/>
    </row>
    <row r="72" ht="12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5"/>
      <c r="Z72" s="15"/>
    </row>
    <row r="73" ht="12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5"/>
      <c r="Z73" s="15"/>
    </row>
    <row r="74" ht="12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5"/>
      <c r="Z74" s="15"/>
    </row>
    <row r="75" ht="12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5"/>
      <c r="Z75" s="15"/>
    </row>
    <row r="76" ht="12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5"/>
      <c r="Z76" s="15"/>
    </row>
    <row r="77" ht="12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5"/>
      <c r="Z77" s="15"/>
    </row>
    <row r="78" ht="12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5"/>
      <c r="Z78" s="15"/>
    </row>
    <row r="79" ht="12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5"/>
      <c r="Z79" s="15"/>
    </row>
    <row r="80" ht="12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5"/>
      <c r="Z80" s="15"/>
    </row>
    <row r="81" ht="12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5"/>
      <c r="Z81" s="15"/>
    </row>
    <row r="82" ht="12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5"/>
      <c r="Z82" s="15"/>
    </row>
    <row r="83" ht="12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"/>
      <c r="Z83" s="15"/>
    </row>
    <row r="84" ht="12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5"/>
      <c r="Z84" s="15"/>
    </row>
    <row r="85" ht="12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"/>
      <c r="Z85" s="15"/>
    </row>
    <row r="86" ht="12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5"/>
      <c r="Z134" s="15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5"/>
      <c r="Z135" s="15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5"/>
      <c r="Z136" s="15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5"/>
      <c r="Z137" s="15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5"/>
      <c r="Z138" s="15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5"/>
      <c r="Z139" s="15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5"/>
      <c r="Z140" s="15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5"/>
      <c r="Z141" s="15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5"/>
      <c r="Z142" s="15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5"/>
      <c r="Z143" s="15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5"/>
      <c r="Z144" s="15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5"/>
      <c r="Z145" s="15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5"/>
      <c r="Z146" s="15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5"/>
      <c r="Z147" s="15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5"/>
      <c r="Z148" s="15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5"/>
      <c r="Z149" s="15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5"/>
      <c r="Z150" s="15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5"/>
      <c r="Z151" s="15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5"/>
      <c r="Z152" s="15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5"/>
      <c r="Z153" s="15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5"/>
      <c r="Z154" s="15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5"/>
      <c r="Z155" s="15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5"/>
      <c r="Z156" s="15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5"/>
      <c r="Z157" s="15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5"/>
      <c r="Z158" s="15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5"/>
      <c r="Z159" s="15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5"/>
      <c r="Z160" s="15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5"/>
      <c r="Z161" s="15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5"/>
      <c r="Z162" s="15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5"/>
      <c r="Z163" s="15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5"/>
      <c r="Z164" s="15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5"/>
      <c r="Z165" s="15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5"/>
      <c r="Z166" s="15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5"/>
      <c r="Z167" s="15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5"/>
      <c r="Z168" s="15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5"/>
      <c r="Z169" s="15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5"/>
      <c r="Z170" s="15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5"/>
      <c r="Z171" s="15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5"/>
      <c r="Z172" s="15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5"/>
      <c r="Z173" s="15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5"/>
      <c r="Z174" s="15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5"/>
      <c r="Z175" s="15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5"/>
      <c r="Z176" s="15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5"/>
      <c r="Z177" s="15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5"/>
      <c r="Z178" s="15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"/>
      <c r="Z179" s="15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5"/>
      <c r="Z180" s="15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"/>
      <c r="Z181" s="15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5"/>
      <c r="Z182" s="15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5"/>
      <c r="Z183" s="15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5"/>
      <c r="Z184" s="15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5"/>
      <c r="Z185" s="15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5"/>
      <c r="Z186" s="15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5"/>
      <c r="Z187" s="15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5"/>
      <c r="Z188" s="15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5"/>
      <c r="Z189" s="15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5"/>
      <c r="Z190" s="15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5"/>
      <c r="Z191" s="15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5"/>
      <c r="Z192" s="15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5"/>
      <c r="Z193" s="15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5"/>
      <c r="Z194" s="15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5"/>
      <c r="Z195" s="15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5"/>
      <c r="Z196" s="15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5"/>
      <c r="Z197" s="15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5"/>
      <c r="Z198" s="15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5"/>
      <c r="Z199" s="15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5"/>
      <c r="Z200" s="15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5"/>
      <c r="Z201" s="15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5"/>
      <c r="Z202" s="15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5"/>
      <c r="Z203" s="15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5"/>
      <c r="Z204" s="15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5"/>
      <c r="Z205" s="15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5"/>
      <c r="Z206" s="15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5"/>
      <c r="Z207" s="15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5"/>
      <c r="Z208" s="15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5"/>
      <c r="Z209" s="15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5"/>
      <c r="Z210" s="15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5"/>
      <c r="Z211" s="15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5"/>
      <c r="Z212" s="15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5"/>
      <c r="Z213" s="15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5"/>
      <c r="Z214" s="15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5"/>
      <c r="Z215" s="15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5"/>
      <c r="Z216" s="15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"/>
      <c r="Z217" s="15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5"/>
      <c r="Z218" s="15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5"/>
      <c r="Z219" s="15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5"/>
      <c r="Z220" s="15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5"/>
      <c r="Z221" s="15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5"/>
      <c r="Z222" s="15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5"/>
      <c r="Z223" s="15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5"/>
      <c r="Z224" s="15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5"/>
      <c r="Z225" s="15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5"/>
      <c r="Z226" s="15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5"/>
      <c r="Z227" s="15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5"/>
      <c r="Z228" s="15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5"/>
      <c r="Z229" s="15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5"/>
      <c r="Z230" s="15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"/>
      <c r="Z231" s="15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5"/>
      <c r="Z232" s="15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5"/>
      <c r="Z233" s="15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5"/>
      <c r="Z234" s="15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"/>
      <c r="Z235" s="15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5"/>
      <c r="Z236" s="15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5"/>
      <c r="Z237" s="15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5"/>
      <c r="Z238" s="15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5"/>
      <c r="Z239" s="15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5"/>
      <c r="Z240" s="15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5"/>
      <c r="Z241" s="15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5"/>
      <c r="Z242" s="15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5"/>
      <c r="Z243" s="15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5"/>
      <c r="Z244" s="15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5"/>
      <c r="Z245" s="15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5"/>
      <c r="Z246" s="15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5"/>
      <c r="Z247" s="15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5"/>
      <c r="Z248" s="15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5"/>
      <c r="Z249" s="15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5"/>
      <c r="Z250" s="15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5"/>
      <c r="Z251" s="15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5"/>
      <c r="Z252" s="15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5"/>
      <c r="Z253" s="15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5"/>
      <c r="Z254" s="15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5"/>
      <c r="Z255" s="15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5"/>
      <c r="Z256" s="15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5"/>
      <c r="Z257" s="15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5"/>
      <c r="Z258" s="15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5"/>
      <c r="Z259" s="15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5"/>
      <c r="Z260" s="15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5"/>
      <c r="Z261" s="15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5"/>
      <c r="Z262" s="15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5"/>
      <c r="Z263" s="15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5"/>
      <c r="Z264" s="15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5"/>
      <c r="Z265" s="15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5"/>
      <c r="Z266" s="15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5"/>
      <c r="Z267" s="15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5"/>
      <c r="Z268" s="15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5"/>
      <c r="Z269" s="15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5"/>
      <c r="Z270" s="15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5"/>
      <c r="Z271" s="15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5"/>
      <c r="Z272" s="15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5"/>
      <c r="Z273" s="15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5"/>
      <c r="Z274" s="15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5"/>
      <c r="Z275" s="15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5"/>
      <c r="Z276" s="15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5"/>
      <c r="Z277" s="15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5"/>
      <c r="Z278" s="15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"/>
      <c r="Z279" s="15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5"/>
      <c r="Z280" s="15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"/>
      <c r="Z281" s="15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5"/>
      <c r="Z282" s="15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"/>
      <c r="Z283" s="15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5"/>
      <c r="Z284" s="15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5"/>
      <c r="Z285" s="15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5"/>
      <c r="Z286" s="15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5"/>
      <c r="Z287" s="15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5"/>
      <c r="Z288" s="15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5"/>
      <c r="Z289" s="15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5"/>
      <c r="Z290" s="15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5"/>
      <c r="Z291" s="15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5"/>
      <c r="Z292" s="15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5"/>
      <c r="Z293" s="15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5"/>
      <c r="Z294" s="15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5"/>
      <c r="Z295" s="15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5"/>
      <c r="Z296" s="15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"/>
      <c r="Z297" s="15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5"/>
      <c r="Z298" s="15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5"/>
      <c r="Z299" s="15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5"/>
      <c r="Z300" s="15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5"/>
      <c r="Z301" s="15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5"/>
      <c r="Z302" s="15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5"/>
      <c r="Z303" s="15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5"/>
      <c r="Z304" s="15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5"/>
      <c r="Z305" s="15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5"/>
      <c r="Z306" s="15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5"/>
      <c r="Z307" s="15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5"/>
      <c r="Z308" s="15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5"/>
      <c r="Z309" s="15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5"/>
      <c r="Z310" s="15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"/>
      <c r="Z311" s="15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5"/>
      <c r="Z312" s="15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"/>
      <c r="Z313" s="15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5"/>
      <c r="Z314" s="15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"/>
      <c r="Z315" s="15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5"/>
      <c r="Z316" s="15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5"/>
      <c r="Z317" s="15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5"/>
      <c r="Z318" s="15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5"/>
      <c r="Z319" s="15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5"/>
      <c r="Z320" s="15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5"/>
      <c r="Z321" s="15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5"/>
      <c r="Z322" s="15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"/>
      <c r="Z323" s="15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5"/>
      <c r="Z324" s="15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"/>
      <c r="Z325" s="15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5"/>
      <c r="Z326" s="15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5"/>
      <c r="Z327" s="15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5"/>
      <c r="Z328" s="15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5"/>
      <c r="Z329" s="15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5"/>
      <c r="Z330" s="15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5"/>
      <c r="Z331" s="15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5"/>
      <c r="Z332" s="15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"/>
      <c r="Z333" s="15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5"/>
      <c r="Z334" s="15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"/>
      <c r="Z335" s="15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5"/>
      <c r="Z336" s="15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"/>
      <c r="Z337" s="15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5"/>
      <c r="Z338" s="15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5"/>
      <c r="Z339" s="15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5"/>
      <c r="Z340" s="15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5"/>
      <c r="Z341" s="15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5"/>
      <c r="Z342" s="15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5"/>
      <c r="Z343" s="15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5"/>
      <c r="Z344" s="15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5"/>
      <c r="Z345" s="15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5"/>
      <c r="Z346" s="15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5"/>
      <c r="Z347" s="15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5"/>
      <c r="Z348" s="15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5"/>
      <c r="Z349" s="15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5"/>
      <c r="Z350" s="15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5"/>
      <c r="Z351" s="15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5"/>
      <c r="Z352" s="15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"/>
      <c r="Z353" s="15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5"/>
      <c r="Z354" s="15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5"/>
      <c r="Z355" s="15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5"/>
      <c r="Z356" s="15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"/>
      <c r="Z357" s="15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5"/>
      <c r="Z358" s="15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5"/>
      <c r="Z359" s="15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5"/>
      <c r="Z360" s="15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5"/>
      <c r="Z361" s="15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5"/>
      <c r="Z362" s="15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5"/>
      <c r="Z363" s="15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5"/>
      <c r="Z364" s="15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5"/>
      <c r="Z365" s="15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5"/>
      <c r="Z366" s="15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5"/>
      <c r="Z367" s="15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5"/>
      <c r="Z368" s="15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5"/>
      <c r="Z369" s="15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5"/>
      <c r="Z370" s="15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5"/>
      <c r="Z371" s="15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5"/>
      <c r="Z372" s="15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5"/>
      <c r="Z373" s="15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5"/>
      <c r="Z374" s="15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5"/>
      <c r="Z375" s="15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5"/>
      <c r="Z376" s="15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5"/>
      <c r="Z377" s="15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5"/>
      <c r="Z378" s="15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5"/>
      <c r="Z379" s="15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5"/>
      <c r="Z380" s="15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5"/>
      <c r="Z381" s="15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5"/>
      <c r="Z382" s="15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5"/>
      <c r="Z383" s="15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5"/>
      <c r="Z384" s="15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"/>
      <c r="Z385" s="15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5"/>
      <c r="Z386" s="15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"/>
      <c r="Z387" s="15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5"/>
      <c r="Z388" s="15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"/>
      <c r="Z389" s="15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5"/>
      <c r="Z390" s="15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5"/>
      <c r="Z391" s="15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5"/>
      <c r="Z392" s="15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5"/>
      <c r="Z393" s="15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5"/>
      <c r="Z394" s="15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5"/>
      <c r="Z395" s="15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5"/>
      <c r="Z396" s="15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5"/>
      <c r="Z397" s="15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5"/>
      <c r="Z398" s="15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5"/>
      <c r="Z399" s="15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5"/>
      <c r="Z400" s="15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"/>
      <c r="Z401" s="15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5"/>
      <c r="Z402" s="15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"/>
      <c r="Z403" s="15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5"/>
      <c r="Z404" s="15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"/>
      <c r="Z405" s="15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5"/>
      <c r="Z406" s="15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5"/>
      <c r="Z407" s="15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5"/>
      <c r="Z408" s="15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5"/>
      <c r="Z409" s="15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5"/>
      <c r="Z410" s="15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5"/>
      <c r="Z411" s="15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5"/>
      <c r="Z412" s="15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5"/>
      <c r="Z413" s="15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5"/>
      <c r="Z414" s="15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5"/>
      <c r="Z415" s="15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5"/>
      <c r="Z416" s="15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5"/>
      <c r="Z417" s="15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5"/>
      <c r="Z418" s="15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"/>
      <c r="Z419" s="15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5"/>
      <c r="Z420" s="15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5"/>
      <c r="Z421" s="15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5"/>
      <c r="Z422" s="15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5"/>
      <c r="Z423" s="15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5"/>
      <c r="Z424" s="15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5"/>
      <c r="Z425" s="15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5"/>
      <c r="Z426" s="15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5"/>
      <c r="Z427" s="15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5"/>
      <c r="Z428" s="15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5"/>
      <c r="Z429" s="15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5"/>
      <c r="Z430" s="15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5"/>
      <c r="Z431" s="15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5"/>
      <c r="Z432" s="15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5"/>
      <c r="Z433" s="15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5"/>
      <c r="Z434" s="15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5"/>
      <c r="Z435" s="15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5"/>
      <c r="Z436" s="15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5"/>
      <c r="Z437" s="15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5"/>
      <c r="Z438" s="15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5"/>
      <c r="Z439" s="15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5"/>
      <c r="Z440" s="15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"/>
      <c r="Z441" s="15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5"/>
      <c r="Z442" s="15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"/>
      <c r="Z443" s="15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5"/>
      <c r="Z444" s="15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"/>
      <c r="Z445" s="15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5"/>
      <c r="Z446" s="15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5"/>
      <c r="Z447" s="15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5"/>
      <c r="Z448" s="15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5"/>
      <c r="Z449" s="15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5"/>
      <c r="Z450" s="15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5"/>
      <c r="Z451" s="15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5"/>
      <c r="Z452" s="15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5"/>
      <c r="Z453" s="15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5"/>
      <c r="Z454" s="15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"/>
      <c r="Z455" s="15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5"/>
      <c r="Z456" s="15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"/>
      <c r="Z457" s="15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5"/>
      <c r="Z458" s="15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"/>
      <c r="Z459" s="15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5"/>
      <c r="Z460" s="15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5"/>
      <c r="Z461" s="15"/>
    </row>
    <row r="462" ht="15.75" customHeight="1"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15"/>
      <c r="Z462" s="15"/>
    </row>
    <row r="463" ht="15.75" customHeight="1"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5"/>
      <c r="Z463" s="15"/>
    </row>
    <row r="464" ht="15.75" customHeight="1"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5"/>
      <c r="Z464" s="15"/>
    </row>
    <row r="465" ht="15.75" customHeight="1"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15"/>
      <c r="Z465" s="15"/>
    </row>
    <row r="466" ht="15.75" customHeight="1"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15"/>
      <c r="Z466" s="15"/>
    </row>
    <row r="467" ht="15.75" customHeight="1"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15"/>
      <c r="Z467" s="15"/>
    </row>
    <row r="468" ht="15.75" customHeight="1"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15"/>
      <c r="Z468" s="15"/>
    </row>
    <row r="469" ht="15.75" customHeight="1"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"/>
      <c r="Z469" s="15"/>
    </row>
    <row r="470" ht="15.75" customHeight="1"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5"/>
      <c r="Z470" s="15"/>
    </row>
    <row r="471" ht="15.75" customHeight="1"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"/>
      <c r="Z471" s="15"/>
    </row>
    <row r="472" ht="15.75" customHeight="1"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15"/>
      <c r="Z472" s="15"/>
    </row>
    <row r="473" ht="15.75" customHeight="1"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"/>
      <c r="Z473" s="15"/>
    </row>
    <row r="474" ht="15.75" customHeight="1"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15"/>
      <c r="Z474" s="15"/>
    </row>
    <row r="475" ht="15.75" customHeight="1"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15"/>
      <c r="Z475" s="15"/>
    </row>
    <row r="476" ht="15.75" customHeight="1"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15"/>
      <c r="Z476" s="15"/>
    </row>
    <row r="477" ht="15.75" customHeight="1"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5"/>
      <c r="Z477" s="15"/>
    </row>
    <row r="478" ht="15.75" customHeight="1"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15"/>
      <c r="Z478" s="15"/>
    </row>
    <row r="479" ht="15.75" customHeight="1"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5"/>
      <c r="Z479" s="15"/>
    </row>
    <row r="480" ht="15.75" customHeight="1"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15"/>
      <c r="Z480" s="15"/>
    </row>
    <row r="481" ht="15.75" customHeight="1"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15"/>
      <c r="Z481" s="15"/>
    </row>
    <row r="482" ht="15.75" customHeight="1"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15"/>
      <c r="Z482" s="15"/>
    </row>
    <row r="483" ht="15.75" customHeight="1"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15"/>
      <c r="Z483" s="15"/>
    </row>
    <row r="484" ht="15.75" customHeight="1"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15"/>
      <c r="Z484" s="15"/>
    </row>
    <row r="485" ht="15.75" customHeight="1"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15"/>
      <c r="Z485" s="15"/>
    </row>
    <row r="486" ht="15.75" customHeight="1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15"/>
      <c r="Z486" s="15"/>
    </row>
    <row r="487" ht="15.75" customHeight="1"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15"/>
      <c r="Z487" s="15"/>
    </row>
    <row r="488" ht="15.75" customHeight="1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15"/>
      <c r="Z488" s="15"/>
    </row>
    <row r="489" ht="15.75" customHeight="1"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15"/>
      <c r="Z489" s="15"/>
    </row>
    <row r="490" ht="15.75" customHeight="1"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15"/>
      <c r="Z490" s="15"/>
    </row>
    <row r="491" ht="15.75" customHeight="1"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15"/>
      <c r="Z491" s="15"/>
    </row>
    <row r="492" ht="15.75" customHeight="1"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5"/>
      <c r="Z492" s="15"/>
    </row>
    <row r="493" ht="15.75" customHeight="1"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5"/>
      <c r="Z493" s="15"/>
    </row>
    <row r="494" ht="15.75" customHeight="1"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15"/>
      <c r="Z494" s="15"/>
    </row>
    <row r="495" ht="15.75" customHeight="1"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15"/>
      <c r="Z495" s="15"/>
    </row>
    <row r="496" ht="15.75" customHeight="1"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5"/>
      <c r="Z496" s="15"/>
    </row>
    <row r="497" ht="15.75" customHeight="1"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15"/>
      <c r="Z497" s="15"/>
    </row>
    <row r="498" ht="15.75" customHeight="1"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15"/>
      <c r="Z498" s="15"/>
    </row>
    <row r="499" ht="15.75" customHeight="1"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15"/>
      <c r="Z499" s="15"/>
    </row>
    <row r="500" ht="15.75" customHeight="1"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15"/>
      <c r="Z500" s="15"/>
    </row>
    <row r="501" ht="15.75" customHeight="1"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15"/>
      <c r="Z501" s="15"/>
    </row>
    <row r="502" ht="15.75" customHeight="1"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15"/>
      <c r="Z502" s="15"/>
    </row>
    <row r="503" ht="15.75" customHeight="1"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15"/>
      <c r="Z503" s="15"/>
    </row>
    <row r="504" ht="15.75" customHeight="1"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15"/>
      <c r="Z504" s="15"/>
    </row>
    <row r="505" ht="15.75" customHeight="1"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15"/>
      <c r="Z505" s="15"/>
    </row>
    <row r="506" ht="15.75" customHeight="1"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15"/>
      <c r="Z506" s="15"/>
    </row>
    <row r="507" ht="15.75" customHeight="1"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15"/>
      <c r="Z507" s="15"/>
    </row>
    <row r="508" ht="15.75" customHeight="1"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15"/>
      <c r="Z508" s="15"/>
    </row>
    <row r="509" ht="15.75" customHeight="1"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15"/>
      <c r="Z509" s="15"/>
    </row>
    <row r="510" ht="15.75" customHeight="1"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15"/>
      <c r="Z510" s="15"/>
    </row>
    <row r="511" ht="15.75" customHeight="1"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15"/>
      <c r="Z511" s="15"/>
    </row>
    <row r="512" ht="15.75" customHeight="1"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15"/>
      <c r="Z512" s="15"/>
    </row>
    <row r="513" ht="15.75" customHeight="1"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15"/>
      <c r="Z513" s="15"/>
    </row>
    <row r="514" ht="15.75" customHeight="1"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5"/>
      <c r="Z514" s="15"/>
    </row>
    <row r="515" ht="15.75" customHeight="1"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15"/>
      <c r="Z515" s="15"/>
    </row>
    <row r="516" ht="15.75" customHeight="1"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15"/>
      <c r="Z516" s="15"/>
    </row>
    <row r="517" ht="15.75" customHeight="1"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15"/>
      <c r="Z517" s="15"/>
    </row>
    <row r="518" ht="15.75" customHeight="1"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15"/>
      <c r="Z518" s="15"/>
    </row>
    <row r="519" ht="15.75" customHeight="1"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15"/>
      <c r="Z519" s="15"/>
    </row>
    <row r="520" ht="15.75" customHeight="1"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15"/>
      <c r="Z520" s="15"/>
    </row>
    <row r="521" ht="15.75" customHeight="1"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15"/>
      <c r="Z521" s="15"/>
    </row>
    <row r="522" ht="15.75" customHeight="1"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15"/>
      <c r="Z522" s="15"/>
    </row>
    <row r="523" ht="15.75" customHeight="1"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15"/>
      <c r="Z523" s="15"/>
    </row>
    <row r="524" ht="15.75" customHeight="1"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5"/>
      <c r="Z524" s="15"/>
    </row>
    <row r="525" ht="15.75" customHeight="1"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5"/>
      <c r="Z525" s="15"/>
    </row>
    <row r="526" ht="15.75" customHeight="1"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5"/>
      <c r="Z526" s="15"/>
    </row>
    <row r="527" ht="15.75" customHeight="1"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15"/>
      <c r="Z527" s="15"/>
    </row>
    <row r="528" ht="15.75" customHeight="1"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15"/>
      <c r="Z528" s="15"/>
    </row>
    <row r="529" ht="15.75" customHeight="1"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15"/>
      <c r="Z529" s="15"/>
    </row>
    <row r="530" ht="15.75" customHeight="1"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15"/>
      <c r="Z530" s="15"/>
    </row>
    <row r="531" ht="15.75" customHeight="1"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15"/>
      <c r="Z531" s="15"/>
    </row>
    <row r="532" ht="15.75" customHeight="1"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15"/>
      <c r="Z532" s="15"/>
    </row>
    <row r="533" ht="15.75" customHeight="1"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15"/>
      <c r="Z533" s="15"/>
    </row>
    <row r="534" ht="15.75" customHeight="1"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15"/>
      <c r="Z534" s="15"/>
    </row>
    <row r="535" ht="15.75" customHeight="1"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15"/>
      <c r="Z535" s="15"/>
    </row>
    <row r="536" ht="15.75" customHeight="1"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15"/>
      <c r="Z536" s="15"/>
    </row>
    <row r="537" ht="15.75" customHeight="1"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15"/>
      <c r="Z537" s="15"/>
    </row>
    <row r="538" ht="15.75" customHeight="1"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15"/>
      <c r="Z538" s="15"/>
    </row>
    <row r="539" ht="15.75" customHeight="1"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15"/>
      <c r="Z539" s="15"/>
    </row>
    <row r="540" ht="15.75" customHeight="1"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15"/>
      <c r="Z540" s="15"/>
    </row>
    <row r="541" ht="15.75" customHeight="1"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15"/>
      <c r="Z541" s="15"/>
    </row>
    <row r="542" ht="15.75" customHeight="1"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15"/>
      <c r="Z542" s="15"/>
    </row>
    <row r="543" ht="15.75" customHeight="1"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15"/>
      <c r="Z543" s="15"/>
    </row>
    <row r="544" ht="15.75" customHeight="1"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15"/>
      <c r="Z544" s="15"/>
    </row>
    <row r="545" ht="15.75" customHeight="1"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5"/>
      <c r="Z545" s="15"/>
    </row>
    <row r="546" ht="15.75" customHeight="1"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15"/>
      <c r="Z546" s="15"/>
    </row>
    <row r="547" ht="15.75" customHeight="1"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5"/>
      <c r="Z547" s="15"/>
    </row>
    <row r="548" ht="15.75" customHeight="1"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15"/>
      <c r="Z548" s="15"/>
    </row>
    <row r="549" ht="15.75" customHeight="1"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15"/>
      <c r="Z549" s="15"/>
    </row>
    <row r="550" ht="15.75" customHeight="1"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15"/>
      <c r="Z550" s="15"/>
    </row>
    <row r="551" ht="15.75" customHeight="1"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15"/>
      <c r="Z551" s="15"/>
    </row>
    <row r="552" ht="15.75" customHeight="1"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15"/>
      <c r="Z552" s="15"/>
    </row>
    <row r="553" ht="15.75" customHeight="1"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15"/>
      <c r="Z553" s="15"/>
    </row>
    <row r="554" ht="15.75" customHeight="1"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15"/>
      <c r="Z554" s="15"/>
    </row>
    <row r="555" ht="15.75" customHeight="1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15"/>
      <c r="Z555" s="15"/>
    </row>
    <row r="556" ht="15.75" customHeight="1"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15"/>
      <c r="Z556" s="15"/>
    </row>
    <row r="557" ht="15.75" customHeight="1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15"/>
      <c r="Z557" s="15"/>
    </row>
    <row r="558" ht="15.75" customHeight="1"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5"/>
      <c r="Z558" s="15"/>
    </row>
    <row r="559" ht="15.75" customHeight="1"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15"/>
      <c r="Z559" s="15"/>
    </row>
    <row r="560" ht="15.75" customHeight="1"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15"/>
      <c r="Z560" s="15"/>
    </row>
    <row r="561" ht="15.75" customHeight="1"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15"/>
      <c r="Z561" s="15"/>
    </row>
    <row r="562" ht="15.75" customHeight="1"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15"/>
      <c r="Z562" s="15"/>
    </row>
    <row r="563" ht="15.75" customHeight="1"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15"/>
      <c r="Z563" s="15"/>
    </row>
    <row r="564" ht="15.75" customHeight="1"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15"/>
      <c r="Z564" s="15"/>
    </row>
    <row r="565" ht="15.75" customHeight="1"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15"/>
      <c r="Z565" s="15"/>
    </row>
    <row r="566" ht="15.75" customHeight="1"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15"/>
      <c r="Z566" s="15"/>
    </row>
    <row r="567" ht="15.75" customHeight="1"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15"/>
      <c r="Z567" s="15"/>
    </row>
    <row r="568" ht="15.75" customHeight="1"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15"/>
      <c r="Z568" s="15"/>
    </row>
    <row r="569" ht="15.75" customHeight="1"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5"/>
      <c r="Z569" s="15"/>
    </row>
    <row r="570" ht="15.75" customHeight="1"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5"/>
      <c r="Z570" s="15"/>
    </row>
    <row r="571" ht="15.75" customHeight="1"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15"/>
      <c r="Z571" s="15"/>
    </row>
    <row r="572" ht="15.75" customHeight="1"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15"/>
      <c r="Z572" s="15"/>
    </row>
    <row r="573" ht="15.75" customHeight="1"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15"/>
      <c r="Z573" s="15"/>
    </row>
    <row r="574" ht="15.75" customHeight="1"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15"/>
      <c r="Z574" s="15"/>
    </row>
    <row r="575" ht="15.75" customHeight="1"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15"/>
      <c r="Z575" s="15"/>
    </row>
    <row r="576" ht="15.75" customHeight="1"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15"/>
      <c r="Z576" s="15"/>
    </row>
    <row r="577" ht="15.75" customHeight="1"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15"/>
      <c r="Z577" s="15"/>
    </row>
    <row r="578" ht="15.75" customHeight="1"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15"/>
      <c r="Z578" s="15"/>
    </row>
    <row r="579" ht="15.75" customHeight="1"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15"/>
      <c r="Z579" s="15"/>
    </row>
    <row r="580" ht="15.75" customHeight="1"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15"/>
      <c r="Z580" s="15"/>
    </row>
    <row r="581" ht="15.75" customHeight="1"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15"/>
      <c r="Z581" s="15"/>
    </row>
    <row r="582" ht="15.75" customHeight="1"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15"/>
      <c r="Z582" s="15"/>
    </row>
    <row r="583" ht="15.75" customHeight="1"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15"/>
      <c r="Z583" s="15"/>
    </row>
    <row r="584" ht="15.75" customHeight="1"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5"/>
      <c r="Z584" s="15"/>
    </row>
    <row r="585" ht="15.75" customHeight="1"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6" t="s">
        <v>50</v>
      </c>
      <c r="B1" s="27" t="s">
        <v>58</v>
      </c>
      <c r="C1" s="27" t="s">
        <v>59</v>
      </c>
      <c r="D1" s="27" t="s">
        <v>60</v>
      </c>
      <c r="E1" s="27" t="s">
        <v>54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55</v>
      </c>
      <c r="B2" s="28">
        <v>30.0</v>
      </c>
      <c r="C2" s="28">
        <v>40.0</v>
      </c>
      <c r="D2" s="28">
        <v>30.0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"Целинный детский сад "Светлячок"</v>
      </c>
      <c r="B3" s="16">
        <f>'Данные для ввода на bus.gov.ru'!AH2*0.3</f>
        <v>24</v>
      </c>
      <c r="C3" s="16">
        <f>'Данные для ввода на bus.gov.ru'!AL2*0.4</f>
        <v>32</v>
      </c>
      <c r="D3" s="29">
        <f>IFERROR((('Данные для ввода на bus.gov.ru'!AN2/'Данные для ввода на bus.gov.ru'!AO2)*100)*0.3,0)</f>
        <v>30</v>
      </c>
      <c r="E3" s="29">
        <f t="shared" ref="E3:E4" si="1">B3+C3+D3</f>
        <v>86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A4" s="3" t="str">
        <f>'Данные для ввода на bus.gov.ru'!D3</f>
        <v>МБДОУ "Целинный детский сад "Теремок"</v>
      </c>
      <c r="B4" s="16">
        <f>'Данные для ввода на bus.gov.ru'!AH3*0.3</f>
        <v>6</v>
      </c>
      <c r="C4" s="16">
        <f>'Данные для ввода на bus.gov.ru'!AL3*0.4</f>
        <v>40</v>
      </c>
      <c r="D4" s="29">
        <f>IFERROR((('Данные для ввода на bus.gov.ru'!AN3/'Данные для ввода на bus.gov.ru'!AO3)*100)*0.3,0)</f>
        <v>30</v>
      </c>
      <c r="E4" s="29">
        <f t="shared" si="1"/>
        <v>76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6" t="s">
        <v>50</v>
      </c>
      <c r="B1" s="27" t="s">
        <v>61</v>
      </c>
      <c r="C1" s="27" t="s">
        <v>62</v>
      </c>
      <c r="D1" s="27" t="s">
        <v>63</v>
      </c>
      <c r="E1" s="27" t="s">
        <v>54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55</v>
      </c>
      <c r="B2" s="28">
        <v>40.0</v>
      </c>
      <c r="C2" s="28">
        <v>40.0</v>
      </c>
      <c r="D2" s="28">
        <v>20.0</v>
      </c>
      <c r="E2" s="28">
        <v>100.0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ht="12.75" customHeight="1">
      <c r="A3" s="3" t="str">
        <f>'Данные для ввода на bus.gov.ru'!D2</f>
        <v>МБДОУ "Целинный детский сад "Светлячок"</v>
      </c>
      <c r="B3" s="29">
        <f>(('Данные для ввода на bus.gov.ru'!AQ2/'Данные для ввода на bus.gov.ru'!AR2)*100)*0.4</f>
        <v>40</v>
      </c>
      <c r="C3" s="25">
        <f>(('Данные для ввода на bus.gov.ru'!AT2/'Данные для ввода на bus.gov.ru'!AU2)*100)*0.4</f>
        <v>39.3442623</v>
      </c>
      <c r="D3" s="29">
        <f>(('Данные для ввода на bus.gov.ru'!AW2/'Данные для ввода на bus.gov.ru'!AX2)*100)*0.2</f>
        <v>20</v>
      </c>
      <c r="E3" s="29">
        <f t="shared" ref="E3:E4" si="1">B3+C3+D3</f>
        <v>99.3442623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ht="12.75" customHeight="1">
      <c r="A4" s="3" t="str">
        <f>'Данные для ввода на bus.gov.ru'!D3</f>
        <v>МБДОУ "Целинный детский сад "Теремок"</v>
      </c>
      <c r="B4" s="29">
        <f>(('Данные для ввода на bus.gov.ru'!AQ3/'Данные для ввода на bus.gov.ru'!AR3)*100)*0.4</f>
        <v>40</v>
      </c>
      <c r="C4" s="25">
        <f>(('Данные для ввода на bus.gov.ru'!AT3/'Данные для ввода на bus.gov.ru'!AU3)*100)*0.4</f>
        <v>40</v>
      </c>
      <c r="D4" s="29">
        <f>(('Данные для ввода на bus.gov.ru'!AW3/'Данные для ввода на bus.gov.ru'!AX3)*100)*0.2</f>
        <v>20</v>
      </c>
      <c r="E4" s="29">
        <f t="shared" si="1"/>
        <v>100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ht="12.75" customHeight="1"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</row>
    <row r="6" ht="12.75" customHeight="1"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</row>
    <row r="7" ht="12.75" customHeight="1"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</row>
    <row r="8" ht="12.75" customHeight="1"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ht="12.75" customHeight="1"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</row>
    <row r="10" ht="12.75" customHeight="1"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</row>
    <row r="11" ht="12.75" customHeight="1"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ht="12.75" customHeight="1"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ht="12.75" customHeight="1"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</row>
    <row r="14" ht="12.75" customHeight="1"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ht="12.75" customHeight="1"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ht="12.75" customHeight="1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</row>
    <row r="17" ht="12.75" customHeight="1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ht="12.75" customHeight="1"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ht="12.75" customHeight="1"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ht="12.75" customHeight="1"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ht="12.75" customHeight="1"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ht="12.75" customHeight="1"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</row>
    <row r="23" ht="12.75" customHeight="1"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ht="12.75" customHeight="1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ht="12.75" customHeight="1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</row>
    <row r="26" ht="12.75" customHeight="1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</row>
    <row r="27" ht="12.75" customHeight="1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1"/>
    </row>
    <row r="28" ht="12.75" customHeight="1"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1"/>
    </row>
    <row r="29" ht="12.75" customHeight="1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1"/>
    </row>
    <row r="30" ht="12.75" customHeight="1"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</row>
    <row r="31" ht="12.75" customHeight="1"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ht="12.75" customHeight="1"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3" ht="12.75" customHeight="1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</row>
    <row r="34" ht="12.75" customHeight="1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</row>
    <row r="35" ht="12.75" customHeight="1"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1"/>
    </row>
    <row r="36" ht="12.75" customHeight="1"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</row>
    <row r="37" ht="12.75" customHeight="1"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</row>
    <row r="38" ht="12.75" customHeight="1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</row>
    <row r="39" ht="12.75" customHeight="1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</row>
    <row r="40" ht="12.75" customHeight="1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ht="12.75" customHeight="1"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</row>
    <row r="42" ht="12.75" customHeight="1"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</row>
    <row r="43" ht="12.75" customHeight="1"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1"/>
    </row>
    <row r="44" ht="12.75" customHeight="1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/>
    </row>
    <row r="45" ht="12.75" customHeight="1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1"/>
    </row>
    <row r="46" ht="12.75" customHeight="1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</row>
    <row r="47" ht="12.75" customHeight="1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1"/>
    </row>
    <row r="48" ht="12.75" customHeight="1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</row>
    <row r="49" ht="12.75" customHeight="1"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</row>
    <row r="50" ht="12.75" customHeight="1"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</row>
    <row r="51" ht="12.75" customHeight="1"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</row>
    <row r="52" ht="12.75" customHeight="1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1"/>
    </row>
    <row r="53" ht="12.75" customHeight="1"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</row>
    <row r="54" ht="12.75" customHeight="1"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</row>
    <row r="55" ht="12.75" customHeight="1"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1"/>
    </row>
    <row r="56" ht="12.75" customHeight="1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1"/>
    </row>
    <row r="57" ht="12.75" customHeight="1"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</row>
    <row r="58" ht="12.75" customHeight="1"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/>
    </row>
    <row r="59" ht="12.75" customHeight="1"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</row>
    <row r="60" ht="12.75" customHeight="1"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1"/>
    </row>
    <row r="61" ht="12.75" customHeight="1"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1"/>
    </row>
    <row r="62" ht="12.75" customHeight="1"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1"/>
    </row>
    <row r="63" ht="12.75" customHeight="1"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1"/>
    </row>
    <row r="64" ht="12.75" customHeight="1"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1"/>
    </row>
    <row r="65" ht="12.75" customHeight="1"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1"/>
    </row>
    <row r="66" ht="12.75" customHeight="1"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1"/>
    </row>
    <row r="67" ht="12.75" customHeight="1"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1"/>
    </row>
    <row r="68" ht="12.75" customHeight="1"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1"/>
    </row>
    <row r="69" ht="12.75" customHeight="1"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1"/>
    </row>
    <row r="70" ht="12.75" customHeight="1"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1"/>
    </row>
    <row r="71" ht="12.75" customHeight="1"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1"/>
    </row>
    <row r="72" ht="12.75" customHeight="1"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1"/>
    </row>
    <row r="73" ht="12.75" customHeight="1"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1"/>
    </row>
    <row r="74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1"/>
    </row>
    <row r="75" ht="12.75" customHeight="1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1"/>
    </row>
    <row r="76" ht="12.75" customHeight="1"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1"/>
    </row>
    <row r="77" ht="12.75" customHeight="1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1"/>
    </row>
    <row r="78" ht="12.75" customHeight="1"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1"/>
    </row>
    <row r="79" ht="12.75" customHeight="1"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1"/>
    </row>
    <row r="80" ht="12.75" customHeight="1"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1"/>
    </row>
    <row r="81" ht="12.75" customHeight="1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</row>
    <row r="82" ht="12.75" customHeight="1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1"/>
    </row>
    <row r="83" ht="12.75" customHeight="1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1"/>
    </row>
    <row r="84" ht="12.75" customHeight="1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1"/>
    </row>
    <row r="85" ht="12.75" customHeight="1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1"/>
    </row>
    <row r="86" ht="12.75" customHeight="1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1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6" t="s">
        <v>50</v>
      </c>
      <c r="B1" s="27" t="s">
        <v>64</v>
      </c>
      <c r="C1" s="27" t="s">
        <v>65</v>
      </c>
      <c r="D1" s="27" t="s">
        <v>66</v>
      </c>
      <c r="E1" s="27" t="s">
        <v>54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55</v>
      </c>
      <c r="B2" s="28">
        <v>30.0</v>
      </c>
      <c r="C2" s="28">
        <v>20.0</v>
      </c>
      <c r="D2" s="28">
        <v>50.0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"Целинный детский сад "Светлячок"</v>
      </c>
      <c r="B3" s="29">
        <f>(('Данные для ввода на bus.gov.ru'!AZ2/'Данные для ввода на bus.gov.ru'!BA2)*100)*0.3</f>
        <v>29.50819672</v>
      </c>
      <c r="C3" s="29">
        <f>(('Данные для ввода на bus.gov.ru'!BC2/'Данные для ввода на bus.gov.ru'!BD2)*100)*0.2</f>
        <v>19.67213115</v>
      </c>
      <c r="D3" s="29">
        <f>(('Данные для ввода на bus.gov.ru'!BF2/'Данные для ввода на bus.gov.ru'!BG2)*100)*0.5</f>
        <v>50</v>
      </c>
      <c r="E3" s="29">
        <f t="shared" ref="E3:E4" si="1">B3+C3+D3</f>
        <v>99.18032787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A4" s="3" t="str">
        <f>'Данные для ввода на bus.gov.ru'!D3</f>
        <v>МБДОУ "Целинный детский сад "Теремок"</v>
      </c>
      <c r="B4" s="29">
        <f>(('Данные для ввода на bus.gov.ru'!AZ3/'Данные для ввода на bus.gov.ru'!BA3)*100)*0.3</f>
        <v>30</v>
      </c>
      <c r="C4" s="29">
        <f>(('Данные для ввода на bus.gov.ru'!BC3/'Данные для ввода на bus.gov.ru'!BD3)*100)*0.2</f>
        <v>20</v>
      </c>
      <c r="D4" s="29">
        <f>(('Данные для ввода на bus.gov.ru'!BF3/'Данные для ввода на bus.gov.ru'!BG3)*100)*0.5</f>
        <v>48.97959184</v>
      </c>
      <c r="E4" s="29">
        <f t="shared" si="1"/>
        <v>98.97959184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6" t="s">
        <v>67</v>
      </c>
      <c r="B1" s="32" t="s">
        <v>68</v>
      </c>
      <c r="C1" s="33" t="s">
        <v>69</v>
      </c>
      <c r="D1" s="33" t="s">
        <v>70</v>
      </c>
      <c r="E1" s="33" t="s">
        <v>71</v>
      </c>
      <c r="F1" s="33" t="s">
        <v>72</v>
      </c>
      <c r="G1" s="2" t="s">
        <v>73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4" t="s">
        <v>55</v>
      </c>
      <c r="B2" s="34">
        <f>'Критерий 1'!E2</f>
        <v>100</v>
      </c>
      <c r="C2" s="34">
        <f>'Критерий 2'!D2</f>
        <v>100</v>
      </c>
      <c r="D2" s="34">
        <f>'Критерий 3'!E2</f>
        <v>100</v>
      </c>
      <c r="E2" s="34">
        <f>'Критерий 4'!E2</f>
        <v>100</v>
      </c>
      <c r="F2" s="34">
        <f>'Критерий 5'!E2</f>
        <v>100</v>
      </c>
      <c r="G2" s="34">
        <f t="shared" ref="G2:G4" si="1">AVERAGE(B2:F2)</f>
        <v>100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3" t="str">
        <f>'Критерий 1'!A3</f>
        <v>МБДОУ "Целинный детский сад "Светлячок"</v>
      </c>
      <c r="B3" s="25">
        <f>'Критерий 1'!E3</f>
        <v>92.39323127</v>
      </c>
      <c r="C3" s="25">
        <f>'Критерий 2'!D3</f>
        <v>97.54098361</v>
      </c>
      <c r="D3" s="25">
        <f>'Критерий 3'!E3</f>
        <v>86</v>
      </c>
      <c r="E3" s="25">
        <f>'Критерий 4'!E3</f>
        <v>99.3442623</v>
      </c>
      <c r="F3" s="25">
        <f>'Критерий 5'!E3</f>
        <v>99.18032787</v>
      </c>
      <c r="G3" s="25">
        <f t="shared" si="1"/>
        <v>94.89176101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3" t="str">
        <f>'Критерий 1'!A4</f>
        <v>МБДОУ "Целинный детский сад "Теремок"</v>
      </c>
      <c r="B4" s="25">
        <f>'Критерий 1'!E4</f>
        <v>94.70588235</v>
      </c>
      <c r="C4" s="25">
        <f>'Критерий 2'!D4</f>
        <v>100</v>
      </c>
      <c r="D4" s="25">
        <f>'Критерий 3'!E4</f>
        <v>76</v>
      </c>
      <c r="E4" s="25">
        <f>'Критерий 4'!E4</f>
        <v>100</v>
      </c>
      <c r="F4" s="25">
        <f>'Критерий 5'!E4</f>
        <v>98.97959184</v>
      </c>
      <c r="G4" s="25">
        <f t="shared" si="1"/>
        <v>93.93709484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</sheetData>
  <printOptions/>
  <pageMargins bottom="0.75" footer="0.0" header="0.0" left="0.7" right="0.7" top="0.75"/>
  <pageSetup orientation="landscape"/>
  <drawing r:id="rId1"/>
</worksheet>
</file>